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RCA-AULAS\AULAS\Hidráulica\PPT\"/>
    </mc:Choice>
  </mc:AlternateContent>
  <bookViews>
    <workbookView xWindow="120" yWindow="150" windowWidth="11880" windowHeight="6000"/>
  </bookViews>
  <sheets>
    <sheet name="Plan1" sheetId="1" r:id="rId1"/>
    <sheet name="Plan2" sheetId="2" r:id="rId2"/>
    <sheet name="Plan3" sheetId="3" r:id="rId3"/>
  </sheets>
  <calcPr calcId="162913"/>
</workbook>
</file>

<file path=xl/calcChain.xml><?xml version="1.0" encoding="utf-8"?>
<calcChain xmlns="http://schemas.openxmlformats.org/spreadsheetml/2006/main">
  <c r="B23" i="1" l="1"/>
  <c r="B24" i="1" s="1"/>
  <c r="B19" i="1" s="1"/>
  <c r="E13" i="1" l="1"/>
  <c r="N14" i="1" l="1"/>
  <c r="N16" i="1" s="1"/>
  <c r="C13" i="1" l="1"/>
  <c r="H13" i="1"/>
  <c r="F19" i="1" l="1"/>
</calcChain>
</file>

<file path=xl/sharedStrings.xml><?xml version="1.0" encoding="utf-8"?>
<sst xmlns="http://schemas.openxmlformats.org/spreadsheetml/2006/main" count="26" uniqueCount="26">
  <si>
    <t>DADOS:</t>
  </si>
  <si>
    <t>Re=</t>
  </si>
  <si>
    <t>D=</t>
  </si>
  <si>
    <t>Q=</t>
  </si>
  <si>
    <t>Area=</t>
  </si>
  <si>
    <t>m</t>
  </si>
  <si>
    <t>m3/s</t>
  </si>
  <si>
    <t>m2</t>
  </si>
  <si>
    <t>m2/s</t>
  </si>
  <si>
    <t>Veloc.=</t>
  </si>
  <si>
    <t>f=</t>
  </si>
  <si>
    <t>Equação de Swamee para determinação do fator de atrito (f)</t>
  </si>
  <si>
    <t>m/s</t>
  </si>
  <si>
    <r>
      <rPr>
        <sz val="14"/>
        <color theme="1"/>
        <rFont val="Symbol"/>
        <family val="1"/>
        <charset val="2"/>
      </rPr>
      <t>n</t>
    </r>
    <r>
      <rPr>
        <sz val="14"/>
        <color theme="1"/>
        <rFont val="Calibri"/>
        <family val="2"/>
      </rPr>
      <t>=</t>
    </r>
  </si>
  <si>
    <t>admensional</t>
  </si>
  <si>
    <t>A</t>
  </si>
  <si>
    <t>B</t>
  </si>
  <si>
    <t>C</t>
  </si>
  <si>
    <r>
      <rPr>
        <sz val="14"/>
        <color theme="1"/>
        <rFont val="Symbol"/>
        <family val="1"/>
        <charset val="2"/>
      </rPr>
      <t>e</t>
    </r>
    <r>
      <rPr>
        <sz val="14"/>
        <color theme="1"/>
        <rFont val="Calibri"/>
        <family val="2"/>
      </rPr>
      <t xml:space="preserve"> =</t>
    </r>
  </si>
  <si>
    <t>mm</t>
  </si>
  <si>
    <t>L/hab/dia</t>
  </si>
  <si>
    <t>Hab</t>
  </si>
  <si>
    <t>L/s</t>
  </si>
  <si>
    <t>Tubo liso considearar praticamente ZERO</t>
  </si>
  <si>
    <r>
      <t>[A + 9,5.ln(B-C)</t>
    </r>
    <r>
      <rPr>
        <b/>
        <vertAlign val="superscript"/>
        <sz val="18"/>
        <color theme="1"/>
        <rFont val="Calibri"/>
        <family val="2"/>
        <scheme val="minor"/>
      </rPr>
      <t xml:space="preserve">-16 </t>
    </r>
    <r>
      <rPr>
        <b/>
        <sz val="18"/>
        <color theme="1"/>
        <rFont val="Calibri"/>
        <family val="2"/>
        <scheme val="minor"/>
      </rPr>
      <t>]</t>
    </r>
    <r>
      <rPr>
        <b/>
        <vertAlign val="superscript"/>
        <sz val="18"/>
        <color theme="1"/>
        <rFont val="Calibri"/>
        <family val="2"/>
        <scheme val="minor"/>
      </rPr>
      <t>0,125</t>
    </r>
  </si>
  <si>
    <t>viscosidade cinemática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</si>
</sst>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.0000000_);_(* \(#,##0.0000000\);_(* &quot;-&quot;??_);_(@_)"/>
    <numFmt numFmtId="166" formatCode="0.0000"/>
    <numFmt numFmtId="167" formatCode="0.0E+00"/>
    <numFmt numFmtId="168" formatCode="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Symbol"/>
      <family val="1"/>
      <charset val="2"/>
    </font>
    <font>
      <b/>
      <vertAlign val="superscript"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0">
    <xf numFmtId="0" fontId="0" fillId="0" borderId="0" xfId="0"/>
    <xf numFmtId="0" fontId="0" fillId="3" borderId="7" xfId="0" applyFill="1" applyBorder="1"/>
    <xf numFmtId="0" fontId="0" fillId="3" borderId="0" xfId="0" applyFill="1" applyBorder="1"/>
    <xf numFmtId="0" fontId="0" fillId="3" borderId="8" xfId="0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6" fillId="3" borderId="10" xfId="0" applyFont="1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1" fillId="2" borderId="1" xfId="0" applyFont="1" applyFill="1" applyBorder="1"/>
    <xf numFmtId="0" fontId="3" fillId="0" borderId="1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165" fontId="1" fillId="2" borderId="1" xfId="1" applyNumberFormat="1" applyFont="1" applyFill="1" applyBorder="1"/>
    <xf numFmtId="167" fontId="1" fillId="3" borderId="1" xfId="0" applyNumberFormat="1" applyFont="1" applyFill="1" applyBorder="1"/>
    <xf numFmtId="168" fontId="1" fillId="3" borderId="1" xfId="0" applyNumberFormat="1" applyFont="1" applyFill="1" applyBorder="1"/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6" fontId="4" fillId="4" borderId="1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2</xdr:row>
      <xdr:rowOff>0</xdr:rowOff>
    </xdr:from>
    <xdr:to>
      <xdr:col>11</xdr:col>
      <xdr:colOff>143307</xdr:colOff>
      <xdr:row>11</xdr:row>
      <xdr:rowOff>20637</xdr:rowOff>
    </xdr:to>
    <xdr:pic>
      <xdr:nvPicPr>
        <xdr:cNvPr id="2" name="Picture 6" descr="fig-swamm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2925" y="0"/>
          <a:ext cx="8748712" cy="1735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895349</xdr:colOff>
      <xdr:row>3</xdr:row>
      <xdr:rowOff>38100</xdr:rowOff>
    </xdr:from>
    <xdr:to>
      <xdr:col>2</xdr:col>
      <xdr:colOff>895349</xdr:colOff>
      <xdr:row>11</xdr:row>
      <xdr:rowOff>133350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04949" y="762000"/>
          <a:ext cx="1038225" cy="16192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3</xdr:col>
      <xdr:colOff>528206</xdr:colOff>
      <xdr:row>2</xdr:row>
      <xdr:rowOff>114300</xdr:rowOff>
    </xdr:from>
    <xdr:to>
      <xdr:col>6</xdr:col>
      <xdr:colOff>1</xdr:colOff>
      <xdr:row>11</xdr:row>
      <xdr:rowOff>19050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80956" y="651164"/>
          <a:ext cx="2987386" cy="16192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7</xdr:col>
      <xdr:colOff>114300</xdr:colOff>
      <xdr:row>2</xdr:row>
      <xdr:rowOff>85725</xdr:rowOff>
    </xdr:from>
    <xdr:to>
      <xdr:col>9</xdr:col>
      <xdr:colOff>34637</xdr:colOff>
      <xdr:row>10</xdr:row>
      <xdr:rowOff>180975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flipH="1">
          <a:off x="6825095" y="622589"/>
          <a:ext cx="1132610" cy="16192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2</xdr:col>
      <xdr:colOff>361950</xdr:colOff>
      <xdr:row>11</xdr:row>
      <xdr:rowOff>133351</xdr:rowOff>
    </xdr:from>
    <xdr:to>
      <xdr:col>2</xdr:col>
      <xdr:colOff>376237</xdr:colOff>
      <xdr:row>12</xdr:row>
      <xdr:rowOff>209551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stCxn id="3" idx="2"/>
        </xdr:cNvCxnSpPr>
      </xdr:nvCxnSpPr>
      <xdr:spPr>
        <a:xfrm rot="5400000">
          <a:off x="1883569" y="2507457"/>
          <a:ext cx="266700" cy="14287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1019177</xdr:colOff>
      <xdr:row>11</xdr:row>
      <xdr:rowOff>38101</xdr:rowOff>
    </xdr:from>
    <xdr:to>
      <xdr:col>5</xdr:col>
      <xdr:colOff>1033464</xdr:colOff>
      <xdr:row>12</xdr:row>
      <xdr:rowOff>114301</xdr:rowOff>
    </xdr:to>
    <xdr:cxnSp macro="">
      <xdr:nvCxnSpPr>
        <xdr:cNvPr id="9" name="Conector de seta ret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4750596" y="1878807"/>
          <a:ext cx="266700" cy="14287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171454</xdr:colOff>
      <xdr:row>10</xdr:row>
      <xdr:rowOff>171451</xdr:rowOff>
    </xdr:from>
    <xdr:to>
      <xdr:col>8</xdr:col>
      <xdr:colOff>185741</xdr:colOff>
      <xdr:row>12</xdr:row>
      <xdr:rowOff>57151</xdr:rowOff>
    </xdr:to>
    <xdr:cxnSp macro="">
      <xdr:nvCxnSpPr>
        <xdr:cNvPr id="10" name="Conector de seta ret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rot="5400000">
          <a:off x="7122323" y="1821657"/>
          <a:ext cx="266700" cy="14287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38098</xdr:colOff>
      <xdr:row>15</xdr:row>
      <xdr:rowOff>14967</xdr:rowOff>
    </xdr:from>
    <xdr:to>
      <xdr:col>10</xdr:col>
      <xdr:colOff>38099</xdr:colOff>
      <xdr:row>18</xdr:row>
      <xdr:rowOff>2720</xdr:rowOff>
    </xdr:to>
    <xdr:sp macro="" textlink="">
      <xdr:nvSpPr>
        <xdr:cNvPr id="11" name="Chave esquerda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6200000">
          <a:off x="4520972" y="362629"/>
          <a:ext cx="763360" cy="6898822"/>
        </a:xfrm>
        <a:prstGeom prst="leftBrace">
          <a:avLst>
            <a:gd name="adj1" fmla="val 182657"/>
            <a:gd name="adj2" fmla="val 48755"/>
          </a:avLst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13" zoomScale="120" zoomScaleNormal="120" workbookViewId="0">
      <selection activeCell="B26" sqref="B26"/>
    </sheetView>
  </sheetViews>
  <sheetFormatPr defaultRowHeight="15" x14ac:dyDescent="0.25"/>
  <cols>
    <col min="2" max="2" width="15.5703125" customWidth="1"/>
    <col min="3" max="3" width="19.5703125" customWidth="1"/>
    <col min="4" max="4" width="8" customWidth="1"/>
    <col min="6" max="6" width="35.5703125" customWidth="1"/>
    <col min="7" max="7" width="3.5703125" customWidth="1"/>
    <col min="14" max="14" width="13.85546875" customWidth="1"/>
  </cols>
  <sheetData>
    <row r="1" spans="1:15" ht="27" customHeight="1" x14ac:dyDescent="0.4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 spans="1:1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5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3"/>
    </row>
    <row r="7" spans="1:15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5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"/>
    </row>
    <row r="9" spans="1:15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3"/>
    </row>
    <row r="10" spans="1:1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15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</row>
    <row r="12" spans="1:15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</row>
    <row r="13" spans="1:15" ht="49.5" customHeight="1" x14ac:dyDescent="0.35">
      <c r="A13" s="1"/>
      <c r="B13" s="2"/>
      <c r="C13" s="14">
        <f>(64/B19)^8</f>
        <v>4.6504278842519865E-29</v>
      </c>
      <c r="D13" s="15"/>
      <c r="E13" s="23">
        <f>LN(B25/(3.7*B20*1000)+(5.74/B19^0.9))</f>
        <v>-7.3716386123920241</v>
      </c>
      <c r="F13" s="23"/>
      <c r="G13" s="16"/>
      <c r="H13" s="23">
        <f>(2500/B19)^6</f>
        <v>2.0006904248266983E-12</v>
      </c>
      <c r="I13" s="23"/>
      <c r="J13" s="23"/>
      <c r="K13" s="2"/>
      <c r="L13" s="3"/>
      <c r="N13">
        <v>15000</v>
      </c>
      <c r="O13" t="s">
        <v>21</v>
      </c>
    </row>
    <row r="14" spans="1:15" ht="18.75" x14ac:dyDescent="0.3">
      <c r="A14" s="1"/>
      <c r="B14" s="2"/>
      <c r="C14" s="4" t="s">
        <v>15</v>
      </c>
      <c r="D14" s="2"/>
      <c r="E14" s="29" t="s">
        <v>16</v>
      </c>
      <c r="F14" s="29"/>
      <c r="G14" s="2"/>
      <c r="H14" s="29" t="s">
        <v>17</v>
      </c>
      <c r="I14" s="29"/>
      <c r="J14" s="29"/>
      <c r="K14" s="2"/>
      <c r="L14" s="3"/>
      <c r="N14">
        <f>N13*150</f>
        <v>2250000</v>
      </c>
      <c r="O14" t="s">
        <v>20</v>
      </c>
    </row>
    <row r="15" spans="1:15" ht="9" customHeigh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</row>
    <row r="16" spans="1:15" ht="26.25" x14ac:dyDescent="0.35">
      <c r="A16" s="1"/>
      <c r="B16" s="2"/>
      <c r="C16" s="2"/>
      <c r="D16" s="2"/>
      <c r="E16" s="2"/>
      <c r="F16" s="5" t="s">
        <v>24</v>
      </c>
      <c r="G16" s="2"/>
      <c r="H16" s="2"/>
      <c r="I16" s="2"/>
      <c r="J16" s="2"/>
      <c r="K16" s="2"/>
      <c r="L16" s="3"/>
      <c r="N16">
        <f>N14/86400</f>
        <v>26.041666666666668</v>
      </c>
      <c r="O16" t="s">
        <v>22</v>
      </c>
    </row>
    <row r="17" spans="1:12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</row>
    <row r="18" spans="1:12" ht="18.75" x14ac:dyDescent="0.3">
      <c r="A18" s="25" t="s">
        <v>0</v>
      </c>
      <c r="B18" s="26"/>
      <c r="C18" s="27"/>
      <c r="D18" s="2"/>
      <c r="E18" s="2"/>
      <c r="F18" s="2"/>
      <c r="G18" s="2"/>
      <c r="H18" s="2"/>
      <c r="I18" s="2"/>
      <c r="J18" s="2"/>
      <c r="K18" s="2"/>
      <c r="L18" s="3"/>
    </row>
    <row r="19" spans="1:12" ht="18.75" x14ac:dyDescent="0.3">
      <c r="A19" s="6" t="s">
        <v>1</v>
      </c>
      <c r="B19" s="18">
        <f>(B24*B20)/B22</f>
        <v>222711.86756093599</v>
      </c>
      <c r="C19" s="8" t="s">
        <v>14</v>
      </c>
      <c r="D19" s="2"/>
      <c r="E19" s="28" t="s">
        <v>10</v>
      </c>
      <c r="F19" s="24">
        <f>(C13+9.5*(E13-H13)^-16)^0.125</f>
        <v>2.438301345288486E-2</v>
      </c>
      <c r="G19" s="2"/>
      <c r="H19" s="2"/>
      <c r="I19" s="2"/>
      <c r="J19" s="2"/>
      <c r="K19" s="2"/>
      <c r="L19" s="3"/>
    </row>
    <row r="20" spans="1:12" ht="26.25" customHeight="1" x14ac:dyDescent="0.3">
      <c r="A20" s="6" t="s">
        <v>2</v>
      </c>
      <c r="B20" s="13">
        <v>0.15</v>
      </c>
      <c r="C20" s="8" t="s">
        <v>5</v>
      </c>
      <c r="D20" s="2"/>
      <c r="E20" s="28"/>
      <c r="F20" s="24"/>
      <c r="G20" s="2"/>
      <c r="H20" s="2"/>
      <c r="I20" s="2"/>
      <c r="J20" s="2"/>
      <c r="K20" s="2"/>
      <c r="L20" s="3"/>
    </row>
    <row r="21" spans="1:12" ht="18.75" x14ac:dyDescent="0.3">
      <c r="A21" s="6" t="s">
        <v>3</v>
      </c>
      <c r="B21" s="13">
        <v>2.6499999999999999E-2</v>
      </c>
      <c r="C21" s="8" t="s">
        <v>6</v>
      </c>
      <c r="D21" s="2"/>
      <c r="E21" s="2"/>
      <c r="F21" s="2"/>
      <c r="G21" s="2"/>
      <c r="H21" s="2"/>
      <c r="I21" s="2"/>
      <c r="J21" s="2"/>
      <c r="K21" s="2"/>
      <c r="L21" s="3"/>
    </row>
    <row r="22" spans="1:12" ht="18.75" x14ac:dyDescent="0.3">
      <c r="A22" s="9" t="s">
        <v>13</v>
      </c>
      <c r="B22" s="7">
        <v>1.0100000000000001E-6</v>
      </c>
      <c r="C22" s="8" t="s">
        <v>8</v>
      </c>
      <c r="D22" s="2" t="s">
        <v>25</v>
      </c>
      <c r="E22" s="2"/>
      <c r="F22" s="2"/>
      <c r="G22" s="2"/>
      <c r="H22" s="2"/>
      <c r="I22" s="2"/>
      <c r="J22" s="2"/>
      <c r="K22" s="2"/>
      <c r="L22" s="3"/>
    </row>
    <row r="23" spans="1:12" ht="18.75" x14ac:dyDescent="0.3">
      <c r="A23" s="9" t="s">
        <v>4</v>
      </c>
      <c r="B23" s="7">
        <f>PI()*B20^2/4</f>
        <v>1.7671458676442587E-2</v>
      </c>
      <c r="C23" s="8" t="s">
        <v>7</v>
      </c>
      <c r="D23" s="2"/>
      <c r="E23" s="2"/>
      <c r="F23" s="2"/>
      <c r="G23" s="2"/>
      <c r="H23" s="2"/>
      <c r="I23" s="2"/>
      <c r="J23" s="2"/>
      <c r="K23" s="2"/>
      <c r="L23" s="3"/>
    </row>
    <row r="24" spans="1:12" ht="18.75" x14ac:dyDescent="0.3">
      <c r="A24" s="9" t="s">
        <v>9</v>
      </c>
      <c r="B24" s="19">
        <f>B21/B23</f>
        <v>1.4995932415769693</v>
      </c>
      <c r="C24" s="8" t="s">
        <v>12</v>
      </c>
      <c r="D24" s="2"/>
      <c r="E24" s="2"/>
      <c r="F24" s="2"/>
      <c r="G24" s="2"/>
      <c r="H24" s="2"/>
      <c r="I24" s="2"/>
      <c r="J24" s="2"/>
      <c r="K24" s="2"/>
      <c r="L24" s="3"/>
    </row>
    <row r="25" spans="1:12" ht="18.75" x14ac:dyDescent="0.3">
      <c r="A25" s="9" t="s">
        <v>18</v>
      </c>
      <c r="B25" s="17">
        <v>0.3</v>
      </c>
      <c r="C25" s="8" t="s">
        <v>19</v>
      </c>
      <c r="D25" s="2" t="s">
        <v>23</v>
      </c>
      <c r="E25" s="2"/>
      <c r="F25" s="2"/>
      <c r="G25" s="2"/>
      <c r="H25" s="2"/>
      <c r="I25" s="2"/>
      <c r="J25" s="2"/>
      <c r="K25" s="2"/>
      <c r="L25" s="3"/>
    </row>
    <row r="26" spans="1:12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</row>
    <row r="27" spans="1:12" ht="15.75" thickBot="1" x14ac:dyDescent="0.3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</row>
  </sheetData>
  <mergeCells count="8">
    <mergeCell ref="A1:L1"/>
    <mergeCell ref="E13:F13"/>
    <mergeCell ref="H13:J13"/>
    <mergeCell ref="F19:F20"/>
    <mergeCell ref="A18:C18"/>
    <mergeCell ref="E19:E20"/>
    <mergeCell ref="H14:J14"/>
    <mergeCell ref="E14:F14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</dc:creator>
  <cp:lastModifiedBy>RENATO PC</cp:lastModifiedBy>
  <dcterms:created xsi:type="dcterms:W3CDTF">2013-08-26T19:52:01Z</dcterms:created>
  <dcterms:modified xsi:type="dcterms:W3CDTF">2018-02-21T12:11:53Z</dcterms:modified>
</cp:coreProperties>
</file>