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1910" windowHeight="5565"/>
  </bookViews>
  <sheets>
    <sheet name="Plan1" sheetId="1" r:id="rId1"/>
  </sheets>
  <calcPr calcId="124519"/>
</workbook>
</file>

<file path=xl/calcChain.xml><?xml version="1.0" encoding="utf-8"?>
<calcChain xmlns="http://schemas.openxmlformats.org/spreadsheetml/2006/main">
  <c r="J9" i="1"/>
  <c r="F9"/>
  <c r="I9" s="1"/>
  <c r="K20"/>
  <c r="G20"/>
  <c r="F20"/>
  <c r="I20" s="1"/>
  <c r="F11"/>
  <c r="F10"/>
  <c r="G26"/>
  <c r="G21"/>
  <c r="G22"/>
  <c r="G23"/>
  <c r="G24"/>
  <c r="G25"/>
  <c r="F22"/>
  <c r="F19"/>
  <c r="F21"/>
  <c r="F18"/>
  <c r="K57"/>
  <c r="G17"/>
  <c r="G15"/>
  <c r="G16"/>
  <c r="G14"/>
  <c r="G13"/>
  <c r="F12"/>
  <c r="I12" s="1"/>
  <c r="F13"/>
  <c r="F14"/>
  <c r="I11"/>
  <c r="I10"/>
  <c r="K13" l="1"/>
  <c r="I16"/>
  <c r="I17"/>
  <c r="I18"/>
  <c r="I19"/>
  <c r="I25"/>
  <c r="I23"/>
  <c r="K21"/>
  <c r="I15"/>
  <c r="I22"/>
  <c r="I24"/>
  <c r="I26"/>
  <c r="I14"/>
  <c r="I13"/>
  <c r="K14"/>
  <c r="I21"/>
  <c r="K22"/>
  <c r="J10"/>
  <c r="J11" s="1"/>
  <c r="J12" l="1"/>
  <c r="J13" s="1"/>
  <c r="J14" l="1"/>
  <c r="J15" l="1"/>
  <c r="J16"/>
  <c r="J17" l="1"/>
  <c r="J18" s="1"/>
  <c r="J19" s="1"/>
  <c r="J20" s="1"/>
  <c r="J21" s="1"/>
  <c r="J22" s="1"/>
  <c r="J23" s="1"/>
  <c r="J24" s="1"/>
  <c r="J25" s="1"/>
  <c r="J26" s="1"/>
</calcChain>
</file>

<file path=xl/sharedStrings.xml><?xml version="1.0" encoding="utf-8"?>
<sst xmlns="http://schemas.openxmlformats.org/spreadsheetml/2006/main" count="37" uniqueCount="35">
  <si>
    <t>Estacas</t>
  </si>
  <si>
    <t>h(m)</t>
  </si>
  <si>
    <t>t(%)</t>
  </si>
  <si>
    <t>Corte</t>
  </si>
  <si>
    <t>Aterro</t>
  </si>
  <si>
    <t>Soma das Áreas (m2)</t>
  </si>
  <si>
    <t>Semi-dist.</t>
  </si>
  <si>
    <t>Simples</t>
  </si>
  <si>
    <t>Acumul.</t>
  </si>
  <si>
    <t>Vol. Excedentes (m3)</t>
  </si>
  <si>
    <t>Vol. Comp. Lateral (m3)</t>
  </si>
  <si>
    <t>Áreas Simples (m2)</t>
  </si>
  <si>
    <t>0+0,00</t>
  </si>
  <si>
    <t>1+0,00</t>
  </si>
  <si>
    <t>2+0,00</t>
  </si>
  <si>
    <t>3+0,00</t>
  </si>
  <si>
    <t>4+0,00</t>
  </si>
  <si>
    <t>5+0,00</t>
  </si>
  <si>
    <t>6+0,00</t>
  </si>
  <si>
    <t>7+0,00</t>
  </si>
  <si>
    <t>8+0,00</t>
  </si>
  <si>
    <t>9+0,00</t>
  </si>
  <si>
    <t>10+0,00</t>
  </si>
  <si>
    <t>11+0,00</t>
  </si>
  <si>
    <t>12+0,00</t>
  </si>
  <si>
    <t>13+0,00</t>
  </si>
  <si>
    <t>14+0,00</t>
  </si>
  <si>
    <t>15+0,00</t>
  </si>
  <si>
    <t>16+0,00</t>
  </si>
  <si>
    <t>17+0,00</t>
  </si>
  <si>
    <t>17+9,80</t>
  </si>
  <si>
    <t>Fator Homogen.</t>
  </si>
  <si>
    <t>AC</t>
  </si>
  <si>
    <t>O quadro simplificado de volumes  são referentes ao um solo de mesma categoria e sem remoção de camada vegetal</t>
  </si>
  <si>
    <t>Ou consideração de solo selecionado para a última camada do aterro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</si>
</sst>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9" fontId="2" fillId="0" borderId="1" xfId="1" applyFont="1" applyFill="1" applyBorder="1" applyAlignment="1">
      <alignment horizontal="center"/>
    </xf>
    <xf numFmtId="0" fontId="0" fillId="0" borderId="0" xfId="0" applyFill="1"/>
    <xf numFmtId="2" fontId="2" fillId="0" borderId="1" xfId="0" applyNumberFormat="1" applyFont="1" applyBorder="1"/>
    <xf numFmtId="2" fontId="2" fillId="0" borderId="1" xfId="0" applyNumberFormat="1" applyFont="1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2" fontId="2" fillId="0" borderId="0" xfId="0" applyNumberFormat="1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2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9" fontId="4" fillId="0" borderId="1" xfId="1" applyFont="1" applyFill="1" applyBorder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 applyAlignment="1">
      <alignment horizontal="center"/>
    </xf>
    <xf numFmtId="9" fontId="4" fillId="2" borderId="1" xfId="1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Diagrama de Massa (Brückner)</a:t>
            </a:r>
          </a:p>
        </c:rich>
      </c:tx>
      <c:layout/>
    </c:title>
    <c:plotArea>
      <c:layout/>
      <c:lineChart>
        <c:grouping val="stacked"/>
        <c:ser>
          <c:idx val="0"/>
          <c:order val="0"/>
          <c:spPr>
            <a:ln w="22225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accent1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Plan1!$A$8:$A$26</c:f>
              <c:strCache>
                <c:ptCount val="19"/>
                <c:pt idx="0">
                  <c:v>0+0,00</c:v>
                </c:pt>
                <c:pt idx="1">
                  <c:v>1+0,00</c:v>
                </c:pt>
                <c:pt idx="2">
                  <c:v>2+0,00</c:v>
                </c:pt>
                <c:pt idx="3">
                  <c:v>3+0,00</c:v>
                </c:pt>
                <c:pt idx="4">
                  <c:v>4+0,00</c:v>
                </c:pt>
                <c:pt idx="5">
                  <c:v>5+0,00</c:v>
                </c:pt>
                <c:pt idx="6">
                  <c:v>6+0,00</c:v>
                </c:pt>
                <c:pt idx="7">
                  <c:v>7+0,00</c:v>
                </c:pt>
                <c:pt idx="8">
                  <c:v>8+0,00</c:v>
                </c:pt>
                <c:pt idx="9">
                  <c:v>9+0,00</c:v>
                </c:pt>
                <c:pt idx="10">
                  <c:v>10+0,00</c:v>
                </c:pt>
                <c:pt idx="11">
                  <c:v>11+0,00</c:v>
                </c:pt>
                <c:pt idx="12">
                  <c:v>12+0,00</c:v>
                </c:pt>
                <c:pt idx="13">
                  <c:v>13+0,00</c:v>
                </c:pt>
                <c:pt idx="14">
                  <c:v>14+0,00</c:v>
                </c:pt>
                <c:pt idx="15">
                  <c:v>15+0,00</c:v>
                </c:pt>
                <c:pt idx="16">
                  <c:v>16+0,00</c:v>
                </c:pt>
                <c:pt idx="17">
                  <c:v>17+0,00</c:v>
                </c:pt>
                <c:pt idx="18">
                  <c:v>17+9,80</c:v>
                </c:pt>
              </c:strCache>
            </c:strRef>
          </c:cat>
          <c:val>
            <c:numRef>
              <c:f>Plan1!$J$8:$J$26</c:f>
              <c:numCache>
                <c:formatCode>0.00</c:formatCode>
                <c:ptCount val="19"/>
                <c:pt idx="1">
                  <c:v>478.8</c:v>
                </c:pt>
                <c:pt idx="2">
                  <c:v>1546</c:v>
                </c:pt>
                <c:pt idx="3">
                  <c:v>2976.1</c:v>
                </c:pt>
                <c:pt idx="4">
                  <c:v>4192.1000000000004</c:v>
                </c:pt>
                <c:pt idx="5">
                  <c:v>4545.92</c:v>
                </c:pt>
                <c:pt idx="6">
                  <c:v>3943.65</c:v>
                </c:pt>
                <c:pt idx="7">
                  <c:v>2050</c:v>
                </c:pt>
                <c:pt idx="8">
                  <c:v>-430.94000000000051</c:v>
                </c:pt>
                <c:pt idx="9">
                  <c:v>-1600.0200000000007</c:v>
                </c:pt>
                <c:pt idx="10">
                  <c:v>-1225.7200000000007</c:v>
                </c:pt>
                <c:pt idx="11">
                  <c:v>-247.02000000000066</c:v>
                </c:pt>
                <c:pt idx="12">
                  <c:v>541.07999999999936</c:v>
                </c:pt>
                <c:pt idx="13">
                  <c:v>685.10999999999933</c:v>
                </c:pt>
                <c:pt idx="14">
                  <c:v>-205.41000000000076</c:v>
                </c:pt>
                <c:pt idx="15">
                  <c:v>-2225.3400000000011</c:v>
                </c:pt>
                <c:pt idx="16">
                  <c:v>-4205.670000000001</c:v>
                </c:pt>
                <c:pt idx="17">
                  <c:v>-5514.8900000000012</c:v>
                </c:pt>
                <c:pt idx="18">
                  <c:v>-5758.895300000001</c:v>
                </c:pt>
              </c:numCache>
            </c:numRef>
          </c:val>
        </c:ser>
        <c:marker val="1"/>
        <c:axId val="68913024"/>
        <c:axId val="68924160"/>
      </c:lineChart>
      <c:catAx>
        <c:axId val="68913024"/>
        <c:scaling>
          <c:orientation val="minMax"/>
        </c:scaling>
        <c:axPos val="b"/>
        <c:majorGridlines>
          <c:spPr>
            <a:ln w="15875">
              <a:solidFill>
                <a:schemeClr val="bg1"/>
              </a:solidFill>
              <a:prstDash val="dashDot"/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Estacas</a:t>
                </a:r>
              </a:p>
            </c:rich>
          </c:tx>
          <c:layout/>
        </c:title>
        <c:minorTickMark val="out"/>
        <c:tickLblPos val="low"/>
        <c:spPr>
          <a:noFill/>
          <a:ln w="22225">
            <a:solidFill>
              <a:schemeClr val="tx1"/>
            </a:solidFill>
          </a:ln>
        </c:spPr>
        <c:txPr>
          <a:bodyPr rot="-5400000" vert="horz" anchor="ctr" anchorCtr="0"/>
          <a:lstStyle/>
          <a:p>
            <a:pPr>
              <a:defRPr/>
            </a:pPr>
            <a:endParaRPr lang="pt-BR"/>
          </a:p>
        </c:txPr>
        <c:crossAx val="68924160"/>
        <c:crosses val="autoZero"/>
        <c:auto val="1"/>
        <c:lblAlgn val="ctr"/>
        <c:lblOffset val="100"/>
      </c:catAx>
      <c:valAx>
        <c:axId val="68924160"/>
        <c:scaling>
          <c:orientation val="minMax"/>
          <c:max val="700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Volumes (m3)</a:t>
                </a:r>
              </a:p>
            </c:rich>
          </c:tx>
          <c:layout/>
        </c:title>
        <c:numFmt formatCode="General" sourceLinked="1"/>
        <c:tickLblPos val="nextTo"/>
        <c:crossAx val="68913024"/>
        <c:crosses val="autoZero"/>
        <c:crossBetween val="between"/>
        <c:majorUnit val="1000"/>
      </c:valAx>
      <c:spPr>
        <a:ln w="19050">
          <a:solidFill>
            <a:schemeClr val="tx1"/>
          </a:solidFill>
        </a:ln>
      </c:spPr>
    </c:plotArea>
    <c:plotVisOnly val="1"/>
  </c:chart>
  <c:printSettings>
    <c:headerFooter/>
    <c:pageMargins b="0.78740157499999996" l="0.511811024" r="0.511811024" t="0.78740157499999996" header="0.31496062000000036" footer="0.3149606200000003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</xdr:colOff>
      <xdr:row>33</xdr:row>
      <xdr:rowOff>123823</xdr:rowOff>
    </xdr:from>
    <xdr:to>
      <xdr:col>11</xdr:col>
      <xdr:colOff>266700</xdr:colOff>
      <xdr:row>63</xdr:row>
      <xdr:rowOff>11206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156883</xdr:colOff>
      <xdr:row>43</xdr:row>
      <xdr:rowOff>172595</xdr:rowOff>
    </xdr:from>
    <xdr:to>
      <xdr:col>9</xdr:col>
      <xdr:colOff>593911</xdr:colOff>
      <xdr:row>46</xdr:row>
      <xdr:rowOff>145677</xdr:rowOff>
    </xdr:to>
    <xdr:cxnSp macro="">
      <xdr:nvCxnSpPr>
        <xdr:cNvPr id="19" name="Conector reto 18"/>
        <xdr:cNvCxnSpPr>
          <a:endCxn id="17" idx="1"/>
        </xdr:cNvCxnSpPr>
      </xdr:nvCxnSpPr>
      <xdr:spPr>
        <a:xfrm rot="5400000" flipH="1" flipV="1">
          <a:off x="5806900" y="7084372"/>
          <a:ext cx="544582" cy="4370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257741</xdr:colOff>
      <xdr:row>36</xdr:row>
      <xdr:rowOff>67234</xdr:rowOff>
    </xdr:from>
    <xdr:to>
      <xdr:col>5</xdr:col>
      <xdr:colOff>268947</xdr:colOff>
      <xdr:row>58</xdr:row>
      <xdr:rowOff>11205</xdr:rowOff>
    </xdr:to>
    <xdr:cxnSp macro="">
      <xdr:nvCxnSpPr>
        <xdr:cNvPr id="24" name="Conector reto 23"/>
        <xdr:cNvCxnSpPr/>
      </xdr:nvCxnSpPr>
      <xdr:spPr>
        <a:xfrm rot="16200000" flipH="1">
          <a:off x="1221446" y="7653617"/>
          <a:ext cx="4134971" cy="11206"/>
        </a:xfrm>
        <a:prstGeom prst="line">
          <a:avLst/>
        </a:prstGeom>
        <a:ln w="158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694766</xdr:colOff>
      <xdr:row>51</xdr:row>
      <xdr:rowOff>123264</xdr:rowOff>
    </xdr:from>
    <xdr:to>
      <xdr:col>10</xdr:col>
      <xdr:colOff>1099880</xdr:colOff>
      <xdr:row>53</xdr:row>
      <xdr:rowOff>112057</xdr:rowOff>
    </xdr:to>
    <xdr:grpSp>
      <xdr:nvGrpSpPr>
        <xdr:cNvPr id="20" name="Grupo 19"/>
        <xdr:cNvGrpSpPr/>
      </xdr:nvGrpSpPr>
      <xdr:grpSpPr>
        <a:xfrm>
          <a:off x="7205384" y="9838764"/>
          <a:ext cx="405114" cy="369793"/>
          <a:chOff x="2879912" y="6633883"/>
          <a:chExt cx="405114" cy="369793"/>
        </a:xfrm>
      </xdr:grpSpPr>
      <xdr:sp macro="" textlink="">
        <xdr:nvSpPr>
          <xdr:cNvPr id="21" name="Elipse 20"/>
          <xdr:cNvSpPr/>
        </xdr:nvSpPr>
        <xdr:spPr>
          <a:xfrm>
            <a:off x="2879912" y="6633883"/>
            <a:ext cx="393910" cy="36979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pt-BR" sz="1100"/>
          </a:p>
        </xdr:txBody>
      </xdr:sp>
      <xdr:sp macro="" textlink="">
        <xdr:nvSpPr>
          <xdr:cNvPr id="22" name="CaixaDeTexto 21"/>
          <xdr:cNvSpPr txBox="1"/>
        </xdr:nvSpPr>
        <xdr:spPr>
          <a:xfrm>
            <a:off x="2891117" y="6689913"/>
            <a:ext cx="393909" cy="2331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t-BR" sz="1200" b="1">
                <a:solidFill>
                  <a:schemeClr val="bg1"/>
                </a:solidFill>
              </a:rPr>
              <a:t>V4</a:t>
            </a:r>
          </a:p>
        </xdr:txBody>
      </xdr:sp>
    </xdr:grpSp>
    <xdr:clientData/>
  </xdr:twoCellAnchor>
  <xdr:twoCellAnchor>
    <xdr:from>
      <xdr:col>4</xdr:col>
      <xdr:colOff>459441</xdr:colOff>
      <xdr:row>41</xdr:row>
      <xdr:rowOff>156883</xdr:rowOff>
    </xdr:from>
    <xdr:to>
      <xdr:col>5</xdr:col>
      <xdr:colOff>259438</xdr:colOff>
      <xdr:row>43</xdr:row>
      <xdr:rowOff>145676</xdr:rowOff>
    </xdr:to>
    <xdr:grpSp>
      <xdr:nvGrpSpPr>
        <xdr:cNvPr id="11" name="Grupo 10"/>
        <xdr:cNvGrpSpPr/>
      </xdr:nvGrpSpPr>
      <xdr:grpSpPr>
        <a:xfrm>
          <a:off x="2879912" y="7967383"/>
          <a:ext cx="405114" cy="369793"/>
          <a:chOff x="2879912" y="6633883"/>
          <a:chExt cx="405114" cy="369793"/>
        </a:xfrm>
      </xdr:grpSpPr>
      <xdr:sp macro="" textlink="">
        <xdr:nvSpPr>
          <xdr:cNvPr id="7" name="Elipse 6"/>
          <xdr:cNvSpPr/>
        </xdr:nvSpPr>
        <xdr:spPr>
          <a:xfrm>
            <a:off x="2879912" y="6633883"/>
            <a:ext cx="393910" cy="36979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pt-BR" sz="1100"/>
          </a:p>
        </xdr:txBody>
      </xdr:sp>
      <xdr:sp macro="" textlink="">
        <xdr:nvSpPr>
          <xdr:cNvPr id="8" name="CaixaDeTexto 7"/>
          <xdr:cNvSpPr txBox="1"/>
        </xdr:nvSpPr>
        <xdr:spPr>
          <a:xfrm>
            <a:off x="2891117" y="6689913"/>
            <a:ext cx="393909" cy="2331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t-BR" sz="1200" b="1">
                <a:solidFill>
                  <a:schemeClr val="bg1"/>
                </a:solidFill>
              </a:rPr>
              <a:t>V1</a:t>
            </a:r>
          </a:p>
        </xdr:txBody>
      </xdr:sp>
    </xdr:grpSp>
    <xdr:clientData/>
  </xdr:twoCellAnchor>
  <xdr:twoCellAnchor>
    <xdr:from>
      <xdr:col>7</xdr:col>
      <xdr:colOff>208434</xdr:colOff>
      <xdr:row>36</xdr:row>
      <xdr:rowOff>73959</xdr:rowOff>
    </xdr:from>
    <xdr:to>
      <xdr:col>7</xdr:col>
      <xdr:colOff>219640</xdr:colOff>
      <xdr:row>58</xdr:row>
      <xdr:rowOff>17930</xdr:rowOff>
    </xdr:to>
    <xdr:cxnSp macro="">
      <xdr:nvCxnSpPr>
        <xdr:cNvPr id="25" name="Conector reto 24"/>
        <xdr:cNvCxnSpPr/>
      </xdr:nvCxnSpPr>
      <xdr:spPr>
        <a:xfrm rot="16200000" flipH="1">
          <a:off x="2572875" y="7660342"/>
          <a:ext cx="4134971" cy="11206"/>
        </a:xfrm>
        <a:prstGeom prst="line">
          <a:avLst/>
        </a:prstGeom>
        <a:ln w="158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67235</xdr:colOff>
      <xdr:row>47</xdr:row>
      <xdr:rowOff>56030</xdr:rowOff>
    </xdr:from>
    <xdr:to>
      <xdr:col>7</xdr:col>
      <xdr:colOff>472349</xdr:colOff>
      <xdr:row>49</xdr:row>
      <xdr:rowOff>44823</xdr:rowOff>
    </xdr:to>
    <xdr:grpSp>
      <xdr:nvGrpSpPr>
        <xdr:cNvPr id="12" name="Grupo 11"/>
        <xdr:cNvGrpSpPr/>
      </xdr:nvGrpSpPr>
      <xdr:grpSpPr>
        <a:xfrm>
          <a:off x="4493559" y="9009530"/>
          <a:ext cx="405114" cy="369793"/>
          <a:chOff x="2879912" y="6633883"/>
          <a:chExt cx="405114" cy="369793"/>
        </a:xfrm>
      </xdr:grpSpPr>
      <xdr:sp macro="" textlink="">
        <xdr:nvSpPr>
          <xdr:cNvPr id="13" name="Elipse 12"/>
          <xdr:cNvSpPr/>
        </xdr:nvSpPr>
        <xdr:spPr>
          <a:xfrm>
            <a:off x="2879912" y="6633883"/>
            <a:ext cx="393910" cy="36979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pt-BR" sz="1100"/>
          </a:p>
        </xdr:txBody>
      </xdr:sp>
      <xdr:sp macro="" textlink="">
        <xdr:nvSpPr>
          <xdr:cNvPr id="14" name="CaixaDeTexto 13"/>
          <xdr:cNvSpPr txBox="1"/>
        </xdr:nvSpPr>
        <xdr:spPr>
          <a:xfrm>
            <a:off x="2891117" y="6689913"/>
            <a:ext cx="393909" cy="2331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t-BR" sz="1200" b="1">
                <a:solidFill>
                  <a:schemeClr val="bg1"/>
                </a:solidFill>
              </a:rPr>
              <a:t>V2</a:t>
            </a:r>
          </a:p>
        </xdr:txBody>
      </xdr:sp>
    </xdr:grpSp>
    <xdr:clientData/>
  </xdr:twoCellAnchor>
  <xdr:twoCellAnchor>
    <xdr:from>
      <xdr:col>9</xdr:col>
      <xdr:colOff>302561</xdr:colOff>
      <xdr:row>36</xdr:row>
      <xdr:rowOff>78440</xdr:rowOff>
    </xdr:from>
    <xdr:to>
      <xdr:col>9</xdr:col>
      <xdr:colOff>313767</xdr:colOff>
      <xdr:row>58</xdr:row>
      <xdr:rowOff>22411</xdr:rowOff>
    </xdr:to>
    <xdr:cxnSp macro="">
      <xdr:nvCxnSpPr>
        <xdr:cNvPr id="26" name="Conector reto 25"/>
        <xdr:cNvCxnSpPr/>
      </xdr:nvCxnSpPr>
      <xdr:spPr>
        <a:xfrm rot="16200000" flipH="1">
          <a:off x="3944472" y="7664823"/>
          <a:ext cx="4134971" cy="11206"/>
        </a:xfrm>
        <a:prstGeom prst="line">
          <a:avLst/>
        </a:prstGeom>
        <a:ln w="158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582706</xdr:colOff>
      <xdr:row>43</xdr:row>
      <xdr:rowOff>0</xdr:rowOff>
    </xdr:from>
    <xdr:to>
      <xdr:col>10</xdr:col>
      <xdr:colOff>180996</xdr:colOff>
      <xdr:row>44</xdr:row>
      <xdr:rowOff>179293</xdr:rowOff>
    </xdr:to>
    <xdr:grpSp>
      <xdr:nvGrpSpPr>
        <xdr:cNvPr id="15" name="Grupo 14"/>
        <xdr:cNvGrpSpPr/>
      </xdr:nvGrpSpPr>
      <xdr:grpSpPr>
        <a:xfrm>
          <a:off x="6286500" y="8191500"/>
          <a:ext cx="405114" cy="369793"/>
          <a:chOff x="2879912" y="6633883"/>
          <a:chExt cx="405114" cy="369793"/>
        </a:xfrm>
      </xdr:grpSpPr>
      <xdr:sp macro="" textlink="">
        <xdr:nvSpPr>
          <xdr:cNvPr id="16" name="Elipse 15"/>
          <xdr:cNvSpPr/>
        </xdr:nvSpPr>
        <xdr:spPr>
          <a:xfrm>
            <a:off x="2879912" y="6633883"/>
            <a:ext cx="393910" cy="36979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pt-BR" sz="1100"/>
          </a:p>
        </xdr:txBody>
      </xdr:sp>
      <xdr:sp macro="" textlink="">
        <xdr:nvSpPr>
          <xdr:cNvPr id="17" name="CaixaDeTexto 16"/>
          <xdr:cNvSpPr txBox="1"/>
        </xdr:nvSpPr>
        <xdr:spPr>
          <a:xfrm>
            <a:off x="2891117" y="6689913"/>
            <a:ext cx="393909" cy="2331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t-BR" sz="1200" b="1">
                <a:solidFill>
                  <a:schemeClr val="bg1"/>
                </a:solidFill>
              </a:rPr>
              <a:t>V3</a:t>
            </a:r>
          </a:p>
        </xdr:txBody>
      </xdr:sp>
    </xdr:grpSp>
    <xdr:clientData/>
  </xdr:twoCellAnchor>
  <xdr:twoCellAnchor>
    <xdr:from>
      <xdr:col>10</xdr:col>
      <xdr:colOff>1176618</xdr:colOff>
      <xdr:row>36</xdr:row>
      <xdr:rowOff>78442</xdr:rowOff>
    </xdr:from>
    <xdr:to>
      <xdr:col>10</xdr:col>
      <xdr:colOff>1187824</xdr:colOff>
      <xdr:row>58</xdr:row>
      <xdr:rowOff>22413</xdr:rowOff>
    </xdr:to>
    <xdr:cxnSp macro="">
      <xdr:nvCxnSpPr>
        <xdr:cNvPr id="27" name="Conector reto 26"/>
        <xdr:cNvCxnSpPr/>
      </xdr:nvCxnSpPr>
      <xdr:spPr>
        <a:xfrm rot="16200000" flipH="1">
          <a:off x="5625353" y="7664825"/>
          <a:ext cx="4134971" cy="11206"/>
        </a:xfrm>
        <a:prstGeom prst="line">
          <a:avLst/>
        </a:prstGeom>
        <a:ln w="158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302558</xdr:colOff>
      <xdr:row>37</xdr:row>
      <xdr:rowOff>11206</xdr:rowOff>
    </xdr:from>
    <xdr:to>
      <xdr:col>9</xdr:col>
      <xdr:colOff>179294</xdr:colOff>
      <xdr:row>38</xdr:row>
      <xdr:rowOff>67234</xdr:rowOff>
    </xdr:to>
    <xdr:sp macro="" textlink="">
      <xdr:nvSpPr>
        <xdr:cNvPr id="28" name="CaixaDeTexto 1"/>
        <xdr:cNvSpPr txBox="1"/>
      </xdr:nvSpPr>
      <xdr:spPr>
        <a:xfrm>
          <a:off x="4728882" y="5726206"/>
          <a:ext cx="1154206" cy="246528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100" b="1"/>
            <a:t>Trecho</a:t>
          </a:r>
          <a:r>
            <a:rPr lang="pt-BR" sz="1100" b="1" baseline="0"/>
            <a:t> em corte</a:t>
          </a:r>
          <a:endParaRPr lang="pt-BR" sz="1100" b="1"/>
        </a:p>
      </xdr:txBody>
    </xdr:sp>
    <xdr:clientData/>
  </xdr:twoCellAnchor>
  <xdr:twoCellAnchor>
    <xdr:from>
      <xdr:col>5</xdr:col>
      <xdr:colOff>224117</xdr:colOff>
      <xdr:row>37</xdr:row>
      <xdr:rowOff>22412</xdr:rowOff>
    </xdr:from>
    <xdr:to>
      <xdr:col>7</xdr:col>
      <xdr:colOff>123263</xdr:colOff>
      <xdr:row>38</xdr:row>
      <xdr:rowOff>44823</xdr:rowOff>
    </xdr:to>
    <xdr:sp macro="" textlink="">
      <xdr:nvSpPr>
        <xdr:cNvPr id="29" name="CaixaDeTexto 1"/>
        <xdr:cNvSpPr txBox="1"/>
      </xdr:nvSpPr>
      <xdr:spPr>
        <a:xfrm>
          <a:off x="3249705" y="5737412"/>
          <a:ext cx="1299882" cy="212911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100" b="1"/>
            <a:t>Trecho</a:t>
          </a:r>
          <a:r>
            <a:rPr lang="pt-BR" sz="1100" b="1" baseline="0"/>
            <a:t> em Aterro</a:t>
          </a:r>
          <a:endParaRPr lang="pt-BR" sz="1100" b="1"/>
        </a:p>
      </xdr:txBody>
    </xdr:sp>
    <xdr:clientData/>
  </xdr:twoCellAnchor>
  <xdr:twoCellAnchor>
    <xdr:from>
      <xdr:col>9</xdr:col>
      <xdr:colOff>627530</xdr:colOff>
      <xdr:row>37</xdr:row>
      <xdr:rowOff>67235</xdr:rowOff>
    </xdr:from>
    <xdr:to>
      <xdr:col>10</xdr:col>
      <xdr:colOff>1120588</xdr:colOff>
      <xdr:row>38</xdr:row>
      <xdr:rowOff>89646</xdr:rowOff>
    </xdr:to>
    <xdr:sp macro="" textlink="">
      <xdr:nvSpPr>
        <xdr:cNvPr id="30" name="CaixaDeTexto 1"/>
        <xdr:cNvSpPr txBox="1"/>
      </xdr:nvSpPr>
      <xdr:spPr>
        <a:xfrm>
          <a:off x="6331324" y="5782235"/>
          <a:ext cx="1299882" cy="212911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100" b="1"/>
            <a:t>Trecho</a:t>
          </a:r>
          <a:r>
            <a:rPr lang="pt-BR" sz="1100" b="1" baseline="0"/>
            <a:t> em Aterro</a:t>
          </a:r>
          <a:endParaRPr lang="pt-BR" sz="1100" b="1"/>
        </a:p>
      </xdr:txBody>
    </xdr:sp>
    <xdr:clientData/>
  </xdr:twoCellAnchor>
  <xdr:twoCellAnchor>
    <xdr:from>
      <xdr:col>2</xdr:col>
      <xdr:colOff>398936</xdr:colOff>
      <xdr:row>36</xdr:row>
      <xdr:rowOff>40340</xdr:rowOff>
    </xdr:from>
    <xdr:to>
      <xdr:col>2</xdr:col>
      <xdr:colOff>410142</xdr:colOff>
      <xdr:row>57</xdr:row>
      <xdr:rowOff>174811</xdr:rowOff>
    </xdr:to>
    <xdr:cxnSp macro="">
      <xdr:nvCxnSpPr>
        <xdr:cNvPr id="31" name="Conector reto 30"/>
        <xdr:cNvCxnSpPr/>
      </xdr:nvCxnSpPr>
      <xdr:spPr>
        <a:xfrm rot="16200000" flipH="1">
          <a:off x="-452712" y="7626723"/>
          <a:ext cx="4134971" cy="11206"/>
        </a:xfrm>
        <a:prstGeom prst="line">
          <a:avLst/>
        </a:prstGeom>
        <a:ln w="15875">
          <a:solidFill>
            <a:srgbClr val="FF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638735</xdr:colOff>
      <xdr:row>44</xdr:row>
      <xdr:rowOff>56029</xdr:rowOff>
    </xdr:from>
    <xdr:to>
      <xdr:col>8</xdr:col>
      <xdr:colOff>235324</xdr:colOff>
      <xdr:row>46</xdr:row>
      <xdr:rowOff>89647</xdr:rowOff>
    </xdr:to>
    <xdr:sp macro="" textlink="">
      <xdr:nvSpPr>
        <xdr:cNvPr id="35" name="CaixaDeTexto 34"/>
        <xdr:cNvSpPr txBox="1"/>
      </xdr:nvSpPr>
      <xdr:spPr>
        <a:xfrm>
          <a:off x="4269441" y="7104529"/>
          <a:ext cx="1064559" cy="414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 b="1">
              <a:solidFill>
                <a:srgbClr val="0070C0"/>
              </a:solidFill>
            </a:rPr>
            <a:t>V2</a:t>
          </a:r>
          <a:r>
            <a:rPr lang="pt-BR" sz="1100" b="1" baseline="0">
              <a:solidFill>
                <a:srgbClr val="0070C0"/>
              </a:solidFill>
            </a:rPr>
            <a:t>=1662,04</a:t>
          </a:r>
        </a:p>
        <a:p>
          <a:r>
            <a:rPr lang="pt-BR" sz="1100" b="1" baseline="0">
              <a:solidFill>
                <a:srgbClr val="0070C0"/>
              </a:solidFill>
            </a:rPr>
            <a:t>D2=41,56 m</a:t>
          </a:r>
          <a:endParaRPr lang="pt-BR" sz="1100" b="1">
            <a:solidFill>
              <a:srgbClr val="0070C0"/>
            </a:solidFill>
          </a:endParaRPr>
        </a:p>
      </xdr:txBody>
    </xdr:sp>
    <xdr:clientData/>
  </xdr:twoCellAnchor>
  <xdr:twoCellAnchor>
    <xdr:from>
      <xdr:col>4</xdr:col>
      <xdr:colOff>112058</xdr:colOff>
      <xdr:row>44</xdr:row>
      <xdr:rowOff>67235</xdr:rowOff>
    </xdr:from>
    <xdr:to>
      <xdr:col>6</xdr:col>
      <xdr:colOff>145676</xdr:colOff>
      <xdr:row>46</xdr:row>
      <xdr:rowOff>100853</xdr:rowOff>
    </xdr:to>
    <xdr:sp macro="" textlink="">
      <xdr:nvSpPr>
        <xdr:cNvPr id="36" name="CaixaDeTexto 35"/>
        <xdr:cNvSpPr txBox="1"/>
      </xdr:nvSpPr>
      <xdr:spPr>
        <a:xfrm>
          <a:off x="2532529" y="7115735"/>
          <a:ext cx="1243853" cy="414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 b="1">
              <a:solidFill>
                <a:srgbClr val="0070C0"/>
              </a:solidFill>
              <a:latin typeface="+mn-lt"/>
              <a:ea typeface="+mn-ea"/>
              <a:cs typeface="+mn-cs"/>
            </a:rPr>
            <a:t>V1= 4545,34 m3</a:t>
          </a:r>
          <a:endParaRPr lang="pt-BR">
            <a:solidFill>
              <a:srgbClr val="0070C0"/>
            </a:solidFill>
          </a:endParaRPr>
        </a:p>
        <a:p>
          <a:r>
            <a:rPr lang="pt-BR" sz="1100" b="1">
              <a:solidFill>
                <a:srgbClr val="0070C0"/>
              </a:solidFill>
              <a:latin typeface="+mn-lt"/>
              <a:ea typeface="+mn-ea"/>
              <a:cs typeface="+mn-cs"/>
            </a:rPr>
            <a:t>D1 = 85,00 m</a:t>
          </a:r>
          <a:endParaRPr lang="pt-BR">
            <a:solidFill>
              <a:srgbClr val="0070C0"/>
            </a:solidFill>
          </a:endParaRPr>
        </a:p>
      </xdr:txBody>
    </xdr:sp>
    <xdr:clientData/>
  </xdr:twoCellAnchor>
  <xdr:twoCellAnchor>
    <xdr:from>
      <xdr:col>10</xdr:col>
      <xdr:colOff>212912</xdr:colOff>
      <xdr:row>42</xdr:row>
      <xdr:rowOff>89647</xdr:rowOff>
    </xdr:from>
    <xdr:to>
      <xdr:col>11</xdr:col>
      <xdr:colOff>33618</xdr:colOff>
      <xdr:row>44</xdr:row>
      <xdr:rowOff>123265</xdr:rowOff>
    </xdr:to>
    <xdr:sp macro="" textlink="">
      <xdr:nvSpPr>
        <xdr:cNvPr id="37" name="CaixaDeTexto 36"/>
        <xdr:cNvSpPr txBox="1"/>
      </xdr:nvSpPr>
      <xdr:spPr>
        <a:xfrm>
          <a:off x="6723530" y="6757147"/>
          <a:ext cx="1064559" cy="414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 b="1">
              <a:solidFill>
                <a:srgbClr val="0070C0"/>
              </a:solidFill>
            </a:rPr>
            <a:t>V3</a:t>
          </a:r>
          <a:r>
            <a:rPr lang="pt-BR" sz="1100" b="1" baseline="0">
              <a:solidFill>
                <a:srgbClr val="0070C0"/>
              </a:solidFill>
            </a:rPr>
            <a:t>=620,30 m3</a:t>
          </a:r>
        </a:p>
        <a:p>
          <a:r>
            <a:rPr lang="pt-BR" sz="1100" b="1" baseline="0">
              <a:solidFill>
                <a:srgbClr val="0070C0"/>
              </a:solidFill>
            </a:rPr>
            <a:t>D3= 29,16 m</a:t>
          </a:r>
          <a:endParaRPr lang="pt-BR" sz="1100" b="1">
            <a:solidFill>
              <a:srgbClr val="0070C0"/>
            </a:solidFill>
          </a:endParaRPr>
        </a:p>
      </xdr:txBody>
    </xdr:sp>
    <xdr:clientData/>
  </xdr:twoCellAnchor>
  <xdr:twoCellAnchor>
    <xdr:from>
      <xdr:col>2</xdr:col>
      <xdr:colOff>201706</xdr:colOff>
      <xdr:row>47</xdr:row>
      <xdr:rowOff>44824</xdr:rowOff>
    </xdr:from>
    <xdr:to>
      <xdr:col>11</xdr:col>
      <xdr:colOff>134470</xdr:colOff>
      <xdr:row>47</xdr:row>
      <xdr:rowOff>46412</xdr:rowOff>
    </xdr:to>
    <xdr:cxnSp macro="">
      <xdr:nvCxnSpPr>
        <xdr:cNvPr id="39" name="Conector reto 38"/>
        <xdr:cNvCxnSpPr/>
      </xdr:nvCxnSpPr>
      <xdr:spPr>
        <a:xfrm>
          <a:off x="1411941" y="7664824"/>
          <a:ext cx="6477000" cy="1588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276225</xdr:colOff>
      <xdr:row>40</xdr:row>
      <xdr:rowOff>66676</xdr:rowOff>
    </xdr:from>
    <xdr:to>
      <xdr:col>5</xdr:col>
      <xdr:colOff>285750</xdr:colOff>
      <xdr:row>47</xdr:row>
      <xdr:rowOff>9526</xdr:rowOff>
    </xdr:to>
    <xdr:cxnSp macro="">
      <xdr:nvCxnSpPr>
        <xdr:cNvPr id="38" name="Conector de seta reta 37"/>
        <xdr:cNvCxnSpPr/>
      </xdr:nvCxnSpPr>
      <xdr:spPr>
        <a:xfrm rot="5400000">
          <a:off x="2690813" y="8320088"/>
          <a:ext cx="12763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0.14059</cdr:x>
      <cdr:y>0.11986</cdr:y>
    </cdr:from>
    <cdr:to>
      <cdr:x>0.29928</cdr:x>
      <cdr:y>0.16616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22538" y="638177"/>
          <a:ext cx="1154206" cy="24652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pt-BR" sz="1100" b="1"/>
            <a:t>Trecho</a:t>
          </a:r>
          <a:r>
            <a:rPr lang="pt-BR" sz="1100" b="1" baseline="0"/>
            <a:t> em corte</a:t>
          </a:r>
          <a:endParaRPr lang="pt-BR" sz="1100" b="1"/>
        </a:p>
      </cdr:txBody>
    </cdr:sp>
  </cdr:relSizeAnchor>
  <cdr:relSizeAnchor xmlns:cdr="http://schemas.openxmlformats.org/drawingml/2006/chartDrawing">
    <cdr:from>
      <cdr:x>0.80479</cdr:x>
      <cdr:y>0.47605</cdr:y>
    </cdr:from>
    <cdr:to>
      <cdr:x>0.96695</cdr:x>
      <cdr:y>0.55392</cdr:y>
    </cdr:to>
    <cdr:sp macro="" textlink="">
      <cdr:nvSpPr>
        <cdr:cNvPr id="8" name="CaixaDeTexto 36"/>
        <cdr:cNvSpPr txBox="1"/>
      </cdr:nvSpPr>
      <cdr:spPr>
        <a:xfrm xmlns:a="http://schemas.openxmlformats.org/drawingml/2006/main">
          <a:off x="5950324" y="2667000"/>
          <a:ext cx="1198955" cy="4362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1100" b="1">
              <a:solidFill>
                <a:srgbClr val="0070C0"/>
              </a:solidFill>
            </a:rPr>
            <a:t>V4</a:t>
          </a:r>
          <a:r>
            <a:rPr lang="pt-BR" sz="1100" b="1" baseline="0">
              <a:solidFill>
                <a:srgbClr val="0070C0"/>
              </a:solidFill>
            </a:rPr>
            <a:t>=5889,20 m3</a:t>
          </a:r>
        </a:p>
        <a:p xmlns:a="http://schemas.openxmlformats.org/drawingml/2006/main">
          <a:endParaRPr lang="pt-BR" sz="1100" b="1">
            <a:solidFill>
              <a:srgbClr val="0070C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57"/>
  <sheetViews>
    <sheetView tabSelected="1" topLeftCell="B1" zoomScale="85" zoomScaleNormal="85" workbookViewId="0">
      <selection activeCell="L4" sqref="L4"/>
    </sheetView>
  </sheetViews>
  <sheetFormatPr defaultRowHeight="15"/>
  <cols>
    <col min="5" max="5" width="9.140625" customWidth="1"/>
    <col min="7" max="7" width="12" customWidth="1"/>
    <col min="8" max="8" width="10" bestFit="1" customWidth="1"/>
    <col min="10" max="10" width="12.140625" style="6" customWidth="1"/>
    <col min="11" max="11" width="20.85546875" customWidth="1"/>
    <col min="12" max="12" width="9.42578125" bestFit="1" customWidth="1"/>
  </cols>
  <sheetData>
    <row r="2" spans="1:17">
      <c r="B2" s="49" t="s">
        <v>33</v>
      </c>
      <c r="C2" s="49"/>
      <c r="D2" s="49"/>
      <c r="E2" s="49"/>
      <c r="F2" s="49"/>
      <c r="G2" s="49"/>
      <c r="H2" s="49"/>
      <c r="I2" s="49"/>
      <c r="J2" s="49"/>
      <c r="K2" s="49"/>
    </row>
    <row r="3" spans="1:17">
      <c r="B3" s="49" t="s">
        <v>34</v>
      </c>
      <c r="C3" s="49"/>
      <c r="D3" s="49"/>
      <c r="E3" s="49"/>
      <c r="F3" s="49"/>
      <c r="G3" s="49"/>
      <c r="H3" s="49"/>
      <c r="I3" s="49"/>
      <c r="J3" s="49"/>
      <c r="K3" s="49"/>
    </row>
    <row r="4" spans="1:17">
      <c r="K4" s="5" t="s">
        <v>31</v>
      </c>
    </row>
    <row r="5" spans="1:17">
      <c r="K5" s="21">
        <v>1.1000000000000001</v>
      </c>
    </row>
    <row r="6" spans="1:17">
      <c r="A6" s="50" t="s">
        <v>0</v>
      </c>
      <c r="B6" s="50" t="s">
        <v>1</v>
      </c>
      <c r="C6" s="50" t="s">
        <v>2</v>
      </c>
      <c r="D6" s="50" t="s">
        <v>11</v>
      </c>
      <c r="E6" s="50"/>
      <c r="F6" s="50" t="s">
        <v>5</v>
      </c>
      <c r="G6" s="50"/>
      <c r="H6" s="50" t="s">
        <v>6</v>
      </c>
      <c r="I6" s="50" t="s">
        <v>9</v>
      </c>
      <c r="J6" s="50"/>
      <c r="K6" s="50" t="s">
        <v>10</v>
      </c>
    </row>
    <row r="7" spans="1:17">
      <c r="A7" s="50"/>
      <c r="B7" s="50"/>
      <c r="C7" s="50"/>
      <c r="D7" s="1" t="s">
        <v>3</v>
      </c>
      <c r="E7" s="1" t="s">
        <v>4</v>
      </c>
      <c r="F7" s="1" t="s">
        <v>3</v>
      </c>
      <c r="G7" s="1" t="s">
        <v>4</v>
      </c>
      <c r="H7" s="50"/>
      <c r="I7" s="1" t="s">
        <v>7</v>
      </c>
      <c r="J7" s="7" t="s">
        <v>8</v>
      </c>
      <c r="K7" s="50"/>
    </row>
    <row r="8" spans="1:17">
      <c r="A8" s="35" t="s">
        <v>12</v>
      </c>
      <c r="B8" s="36">
        <v>0</v>
      </c>
      <c r="C8" s="37">
        <v>0</v>
      </c>
      <c r="D8" s="38">
        <v>0</v>
      </c>
      <c r="E8" s="38"/>
      <c r="F8" s="38"/>
      <c r="G8" s="38"/>
      <c r="H8" s="38"/>
      <c r="I8" s="38"/>
      <c r="J8" s="38"/>
      <c r="K8" s="38"/>
    </row>
    <row r="9" spans="1:17">
      <c r="A9" s="35" t="s">
        <v>13</v>
      </c>
      <c r="B9" s="36">
        <v>2.5</v>
      </c>
      <c r="C9" s="37">
        <v>0.1</v>
      </c>
      <c r="D9" s="38">
        <v>47.88</v>
      </c>
      <c r="E9" s="38"/>
      <c r="F9" s="38">
        <f>D9+D8</f>
        <v>47.88</v>
      </c>
      <c r="G9" s="38"/>
      <c r="H9" s="38">
        <v>10</v>
      </c>
      <c r="I9" s="39">
        <f>H9*F9</f>
        <v>478.8</v>
      </c>
      <c r="J9" s="39">
        <f>I9+J8</f>
        <v>478.8</v>
      </c>
      <c r="K9" s="38"/>
    </row>
    <row r="10" spans="1:17">
      <c r="A10" s="35" t="s">
        <v>14</v>
      </c>
      <c r="B10" s="36">
        <v>3</v>
      </c>
      <c r="C10" s="37">
        <v>0.1</v>
      </c>
      <c r="D10" s="38">
        <v>58.84</v>
      </c>
      <c r="E10" s="38"/>
      <c r="F10" s="38">
        <f>D10+D9</f>
        <v>106.72</v>
      </c>
      <c r="G10" s="38"/>
      <c r="H10" s="38">
        <v>10</v>
      </c>
      <c r="I10" s="39">
        <f t="shared" ref="I10:I12" si="0">H10*F10</f>
        <v>1067.2</v>
      </c>
      <c r="J10" s="39">
        <f t="shared" ref="J10:J11" si="1">I10+J9</f>
        <v>1546</v>
      </c>
      <c r="K10" s="35"/>
    </row>
    <row r="11" spans="1:17">
      <c r="A11" s="35" t="s">
        <v>15</v>
      </c>
      <c r="B11" s="36">
        <v>4</v>
      </c>
      <c r="C11" s="37">
        <v>0.15</v>
      </c>
      <c r="D11" s="38">
        <v>84.17</v>
      </c>
      <c r="E11" s="38"/>
      <c r="F11" s="38">
        <f>D11+D10</f>
        <v>143.01</v>
      </c>
      <c r="G11" s="38"/>
      <c r="H11" s="38">
        <v>10</v>
      </c>
      <c r="I11" s="39">
        <f t="shared" si="0"/>
        <v>1430.1</v>
      </c>
      <c r="J11" s="39">
        <f t="shared" si="1"/>
        <v>2976.1</v>
      </c>
      <c r="K11" s="35"/>
    </row>
    <row r="12" spans="1:17">
      <c r="A12" s="35" t="s">
        <v>16</v>
      </c>
      <c r="B12" s="36">
        <v>2</v>
      </c>
      <c r="C12" s="37">
        <v>0.1</v>
      </c>
      <c r="D12" s="38">
        <v>37.43</v>
      </c>
      <c r="E12" s="38"/>
      <c r="F12" s="38">
        <f t="shared" ref="F12:F14" si="2">D12+D11</f>
        <v>121.6</v>
      </c>
      <c r="G12" s="38"/>
      <c r="H12" s="38">
        <v>10</v>
      </c>
      <c r="I12" s="39">
        <f t="shared" si="0"/>
        <v>1216</v>
      </c>
      <c r="J12" s="39">
        <f>I12+J11</f>
        <v>4192.1000000000004</v>
      </c>
      <c r="K12" s="35"/>
      <c r="N12" s="18"/>
      <c r="O12" s="18"/>
      <c r="P12" s="20"/>
      <c r="Q12" s="17"/>
    </row>
    <row r="13" spans="1:17">
      <c r="A13" s="40" t="s">
        <v>17</v>
      </c>
      <c r="B13" s="45">
        <v>0</v>
      </c>
      <c r="C13" s="46">
        <v>0.1</v>
      </c>
      <c r="D13" s="47">
        <v>3.65</v>
      </c>
      <c r="E13" s="47">
        <v>5.18</v>
      </c>
      <c r="F13" s="47">
        <f t="shared" si="2"/>
        <v>41.08</v>
      </c>
      <c r="G13" s="47">
        <f>E13+E12</f>
        <v>5.18</v>
      </c>
      <c r="H13" s="47">
        <v>10</v>
      </c>
      <c r="I13" s="48">
        <f>(H13*F13)-(G13*H13*$K$5)</f>
        <v>353.81999999999994</v>
      </c>
      <c r="J13" s="48">
        <f>I13+J12</f>
        <v>4545.92</v>
      </c>
      <c r="K13" s="36">
        <f>G13*H13*K5</f>
        <v>56.980000000000004</v>
      </c>
      <c r="N13" s="17"/>
      <c r="O13" s="17"/>
      <c r="P13" s="17"/>
      <c r="Q13" s="17"/>
    </row>
    <row r="14" spans="1:17" s="12" customFormat="1">
      <c r="A14" s="40" t="s">
        <v>18</v>
      </c>
      <c r="B14" s="41">
        <v>-2</v>
      </c>
      <c r="C14" s="42">
        <v>0.15</v>
      </c>
      <c r="D14" s="43"/>
      <c r="E14" s="43">
        <v>52.89</v>
      </c>
      <c r="F14" s="43">
        <f t="shared" si="2"/>
        <v>3.65</v>
      </c>
      <c r="G14" s="43">
        <f t="shared" ref="G14:G17" si="3">E14+E13</f>
        <v>58.07</v>
      </c>
      <c r="H14" s="43">
        <v>10</v>
      </c>
      <c r="I14" s="44">
        <f>(H14*F14)-(G14*H14*$K$5)</f>
        <v>-602.2700000000001</v>
      </c>
      <c r="J14" s="44">
        <f>I14+J13</f>
        <v>3943.65</v>
      </c>
      <c r="K14" s="41">
        <f>F14*H14</f>
        <v>36.5</v>
      </c>
      <c r="L14"/>
    </row>
    <row r="15" spans="1:17">
      <c r="A15" s="35" t="s">
        <v>19</v>
      </c>
      <c r="B15" s="36">
        <v>-4</v>
      </c>
      <c r="C15" s="37">
        <v>0.15</v>
      </c>
      <c r="D15" s="38"/>
      <c r="E15" s="38">
        <v>119.26</v>
      </c>
      <c r="F15" s="38"/>
      <c r="G15" s="38">
        <f t="shared" si="3"/>
        <v>172.15</v>
      </c>
      <c r="H15" s="38">
        <v>10</v>
      </c>
      <c r="I15" s="39">
        <f>(H15*F15)-(G15*H15*$K$5)</f>
        <v>-1893.65</v>
      </c>
      <c r="J15" s="39">
        <f>I15+J14</f>
        <v>2050</v>
      </c>
      <c r="K15" s="36"/>
    </row>
    <row r="16" spans="1:17">
      <c r="A16" s="2" t="s">
        <v>20</v>
      </c>
      <c r="B16" s="3">
        <v>-4</v>
      </c>
      <c r="C16" s="4">
        <v>0.05</v>
      </c>
      <c r="D16" s="8"/>
      <c r="E16" s="8">
        <v>106.28</v>
      </c>
      <c r="F16" s="8"/>
      <c r="G16" s="8">
        <f t="shared" si="3"/>
        <v>225.54000000000002</v>
      </c>
      <c r="H16" s="8">
        <v>10</v>
      </c>
      <c r="I16" s="13">
        <f t="shared" ref="I16:I26" si="4">(H16*F16)-(G16*H16*$K$5)</f>
        <v>-2480.9400000000005</v>
      </c>
      <c r="J16" s="13">
        <f>I16+J15</f>
        <v>-430.94000000000051</v>
      </c>
      <c r="K16" s="3"/>
    </row>
    <row r="17" spans="1:15">
      <c r="A17" s="2" t="s">
        <v>21</v>
      </c>
      <c r="B17" s="3">
        <v>0</v>
      </c>
      <c r="C17" s="4">
        <v>0</v>
      </c>
      <c r="D17" s="8"/>
      <c r="E17" s="8"/>
      <c r="F17" s="28"/>
      <c r="G17" s="8">
        <f t="shared" si="3"/>
        <v>106.28</v>
      </c>
      <c r="H17" s="8">
        <v>10</v>
      </c>
      <c r="I17" s="13">
        <f t="shared" si="4"/>
        <v>-1169.0800000000002</v>
      </c>
      <c r="J17" s="13">
        <f t="shared" ref="J17:J25" si="5">I17+J16</f>
        <v>-1600.0200000000007</v>
      </c>
      <c r="K17" s="3"/>
      <c r="L17" s="19"/>
    </row>
    <row r="18" spans="1:15">
      <c r="A18" s="2" t="s">
        <v>22</v>
      </c>
      <c r="B18" s="3">
        <v>2</v>
      </c>
      <c r="C18" s="4">
        <v>0.1</v>
      </c>
      <c r="D18" s="8">
        <v>37.43</v>
      </c>
      <c r="E18" s="8"/>
      <c r="F18" s="28">
        <f t="shared" ref="F18:G25" si="6">D18+D17</f>
        <v>37.43</v>
      </c>
      <c r="G18" s="8"/>
      <c r="H18" s="8">
        <v>10</v>
      </c>
      <c r="I18" s="13">
        <f t="shared" si="4"/>
        <v>374.3</v>
      </c>
      <c r="J18" s="13">
        <f t="shared" si="5"/>
        <v>-1225.7200000000007</v>
      </c>
      <c r="K18" s="3"/>
      <c r="N18" s="19"/>
      <c r="O18" s="19"/>
    </row>
    <row r="19" spans="1:15">
      <c r="A19" s="2" t="s">
        <v>23</v>
      </c>
      <c r="B19" s="3">
        <v>3</v>
      </c>
      <c r="C19" s="4">
        <v>0.15</v>
      </c>
      <c r="D19" s="8">
        <v>60.44</v>
      </c>
      <c r="E19" s="8"/>
      <c r="F19" s="28">
        <f t="shared" si="6"/>
        <v>97.87</v>
      </c>
      <c r="G19" s="8"/>
      <c r="H19" s="8">
        <v>10</v>
      </c>
      <c r="I19" s="13">
        <f t="shared" si="4"/>
        <v>978.7</v>
      </c>
      <c r="J19" s="13">
        <f t="shared" si="5"/>
        <v>-247.02000000000066</v>
      </c>
      <c r="K19" s="3"/>
      <c r="L19" s="19"/>
    </row>
    <row r="20" spans="1:15">
      <c r="A20" s="9" t="s">
        <v>24</v>
      </c>
      <c r="B20" s="10">
        <v>1</v>
      </c>
      <c r="C20" s="11">
        <v>0.2</v>
      </c>
      <c r="D20" s="28">
        <v>21.45</v>
      </c>
      <c r="E20" s="28">
        <v>2.8</v>
      </c>
      <c r="F20" s="28">
        <f>D20+D19</f>
        <v>81.89</v>
      </c>
      <c r="G20" s="28">
        <f>E20+E19</f>
        <v>2.8</v>
      </c>
      <c r="H20" s="28">
        <v>10</v>
      </c>
      <c r="I20" s="14">
        <f>(H20*F20)-(G20*H20*$K$5)</f>
        <v>788.1</v>
      </c>
      <c r="J20" s="14">
        <f t="shared" si="5"/>
        <v>541.07999999999936</v>
      </c>
      <c r="K20" s="10">
        <f>D20*H20</f>
        <v>214.5</v>
      </c>
      <c r="L20" s="12"/>
    </row>
    <row r="21" spans="1:15">
      <c r="A21" s="9" t="s">
        <v>25</v>
      </c>
      <c r="B21" s="10">
        <v>0</v>
      </c>
      <c r="C21" s="11">
        <v>0.15</v>
      </c>
      <c r="D21" s="28">
        <v>5.79</v>
      </c>
      <c r="E21" s="28">
        <v>8.8699999999999992</v>
      </c>
      <c r="F21" s="28">
        <f t="shared" si="6"/>
        <v>27.24</v>
      </c>
      <c r="G21" s="28">
        <f t="shared" si="6"/>
        <v>11.669999999999998</v>
      </c>
      <c r="H21" s="28">
        <v>10</v>
      </c>
      <c r="I21" s="14">
        <f t="shared" si="4"/>
        <v>144.02999999999997</v>
      </c>
      <c r="J21" s="14">
        <f t="shared" si="5"/>
        <v>685.10999999999933</v>
      </c>
      <c r="K21" s="10">
        <f>G21*H21*$K$5</f>
        <v>128.37</v>
      </c>
      <c r="L21" s="12"/>
    </row>
    <row r="22" spans="1:15">
      <c r="A22" s="29" t="s">
        <v>26</v>
      </c>
      <c r="B22" s="30">
        <v>-3</v>
      </c>
      <c r="C22" s="31">
        <v>0.1</v>
      </c>
      <c r="D22" s="32"/>
      <c r="E22" s="32">
        <v>77.349999999999994</v>
      </c>
      <c r="F22" s="33">
        <f t="shared" si="6"/>
        <v>5.79</v>
      </c>
      <c r="G22" s="32">
        <f t="shared" si="6"/>
        <v>86.22</v>
      </c>
      <c r="H22" s="32">
        <v>10</v>
      </c>
      <c r="I22" s="34">
        <f t="shared" si="4"/>
        <v>-890.5200000000001</v>
      </c>
      <c r="J22" s="34">
        <f t="shared" si="5"/>
        <v>-205.41000000000076</v>
      </c>
      <c r="K22" s="16">
        <f>F22*H22</f>
        <v>57.9</v>
      </c>
    </row>
    <row r="23" spans="1:15">
      <c r="A23" s="29" t="s">
        <v>27</v>
      </c>
      <c r="B23" s="30">
        <v>-4</v>
      </c>
      <c r="C23" s="31">
        <v>0.05</v>
      </c>
      <c r="D23" s="32"/>
      <c r="E23" s="32">
        <v>106.28</v>
      </c>
      <c r="F23" s="32"/>
      <c r="G23" s="32">
        <f t="shared" si="6"/>
        <v>183.63</v>
      </c>
      <c r="H23" s="32">
        <v>10</v>
      </c>
      <c r="I23" s="34">
        <f t="shared" si="4"/>
        <v>-2019.93</v>
      </c>
      <c r="J23" s="34">
        <f t="shared" si="5"/>
        <v>-2225.3400000000011</v>
      </c>
      <c r="K23" s="16"/>
    </row>
    <row r="24" spans="1:15">
      <c r="A24" s="29" t="s">
        <v>28</v>
      </c>
      <c r="B24" s="30">
        <v>-3</v>
      </c>
      <c r="C24" s="31">
        <v>0.05</v>
      </c>
      <c r="D24" s="32"/>
      <c r="E24" s="32">
        <v>73.75</v>
      </c>
      <c r="F24" s="32"/>
      <c r="G24" s="32">
        <f t="shared" si="6"/>
        <v>180.03</v>
      </c>
      <c r="H24" s="32">
        <v>10</v>
      </c>
      <c r="I24" s="34">
        <f t="shared" si="4"/>
        <v>-1980.3300000000002</v>
      </c>
      <c r="J24" s="34">
        <f t="shared" si="5"/>
        <v>-4205.670000000001</v>
      </c>
      <c r="K24" s="16"/>
    </row>
    <row r="25" spans="1:15">
      <c r="A25" s="29" t="s">
        <v>29</v>
      </c>
      <c r="B25" s="30">
        <v>-2</v>
      </c>
      <c r="C25" s="31">
        <v>0.05</v>
      </c>
      <c r="D25" s="32"/>
      <c r="E25" s="32">
        <v>45.27</v>
      </c>
      <c r="F25" s="32"/>
      <c r="G25" s="32">
        <f t="shared" si="6"/>
        <v>119.02000000000001</v>
      </c>
      <c r="H25" s="32">
        <v>10</v>
      </c>
      <c r="I25" s="34">
        <f t="shared" si="4"/>
        <v>-1309.2200000000003</v>
      </c>
      <c r="J25" s="34">
        <f t="shared" si="5"/>
        <v>-5514.8900000000012</v>
      </c>
      <c r="K25" s="16"/>
    </row>
    <row r="26" spans="1:15">
      <c r="A26" s="29" t="s">
        <v>30</v>
      </c>
      <c r="B26" s="30">
        <v>0</v>
      </c>
      <c r="C26" s="31">
        <v>0</v>
      </c>
      <c r="D26" s="32"/>
      <c r="E26" s="32" t="s">
        <v>32</v>
      </c>
      <c r="F26" s="32"/>
      <c r="G26" s="32">
        <f>E25</f>
        <v>45.27</v>
      </c>
      <c r="H26" s="32">
        <v>4.9000000000000004</v>
      </c>
      <c r="I26" s="34">
        <f t="shared" si="4"/>
        <v>-244.00530000000006</v>
      </c>
      <c r="J26" s="34">
        <f>I26+J25</f>
        <v>-5758.895300000001</v>
      </c>
      <c r="K26" s="15"/>
      <c r="L26" s="19"/>
      <c r="M26" s="19"/>
    </row>
    <row r="27" spans="1:15">
      <c r="A27" s="22"/>
      <c r="B27" s="23"/>
      <c r="C27" s="24"/>
      <c r="D27" s="25"/>
      <c r="E27" s="25"/>
      <c r="F27" s="25"/>
      <c r="G27" s="25"/>
      <c r="H27" s="25"/>
      <c r="I27" s="26"/>
      <c r="J27" s="27"/>
      <c r="K27" s="26"/>
      <c r="L27" s="19"/>
      <c r="M27" s="19"/>
    </row>
    <row r="28" spans="1:15">
      <c r="A28" s="22"/>
      <c r="B28" s="23"/>
      <c r="C28" s="24"/>
      <c r="D28" s="25"/>
      <c r="E28" s="25"/>
      <c r="F28" s="25"/>
      <c r="G28" s="25"/>
      <c r="H28" s="25"/>
      <c r="I28" s="26"/>
      <c r="J28" s="27"/>
      <c r="K28" s="26"/>
      <c r="L28" s="19"/>
      <c r="M28" s="19"/>
    </row>
    <row r="29" spans="1:15">
      <c r="A29" s="22"/>
      <c r="B29" s="23"/>
      <c r="C29" s="24"/>
      <c r="D29" s="25"/>
      <c r="E29" s="25"/>
      <c r="F29" s="25"/>
      <c r="G29" s="25"/>
      <c r="H29" s="25"/>
      <c r="I29" s="26"/>
      <c r="J29" s="27"/>
      <c r="K29" s="26"/>
      <c r="L29" s="19"/>
      <c r="M29" s="19"/>
    </row>
    <row r="30" spans="1:15">
      <c r="A30" s="22"/>
      <c r="B30" s="23"/>
      <c r="C30" s="24"/>
      <c r="D30" s="25"/>
      <c r="E30" s="25"/>
      <c r="F30" s="25"/>
      <c r="G30" s="25"/>
      <c r="H30" s="25"/>
      <c r="I30" s="26"/>
      <c r="J30" s="27"/>
      <c r="K30" s="26"/>
      <c r="L30" s="19"/>
      <c r="M30" s="19"/>
    </row>
    <row r="31" spans="1:15">
      <c r="A31" s="22"/>
      <c r="B31" s="23"/>
      <c r="C31" s="24"/>
      <c r="D31" s="25"/>
      <c r="E31" s="25"/>
      <c r="F31" s="25"/>
      <c r="G31" s="25"/>
      <c r="H31" s="25"/>
      <c r="I31" s="26"/>
      <c r="J31" s="27"/>
      <c r="K31" s="26"/>
      <c r="L31" s="19"/>
      <c r="M31" s="19"/>
    </row>
    <row r="32" spans="1:15">
      <c r="A32" s="22"/>
      <c r="B32" s="23"/>
      <c r="C32" s="24"/>
      <c r="D32" s="25"/>
      <c r="E32" s="25"/>
      <c r="F32" s="25"/>
      <c r="G32" s="25"/>
      <c r="H32" s="25"/>
      <c r="I32" s="26"/>
      <c r="J32" s="27"/>
      <c r="K32" s="26"/>
      <c r="L32" s="19"/>
      <c r="M32" s="19"/>
    </row>
    <row r="33" spans="1:14">
      <c r="A33" s="22"/>
      <c r="B33" s="23"/>
      <c r="C33" s="24"/>
      <c r="D33" s="25"/>
      <c r="E33" s="25"/>
      <c r="F33" s="25"/>
      <c r="G33" s="25"/>
      <c r="H33" s="25"/>
      <c r="I33" s="26"/>
      <c r="J33" s="27"/>
      <c r="K33" s="26"/>
      <c r="L33" s="19"/>
      <c r="M33" s="19"/>
    </row>
    <row r="38" spans="1:14">
      <c r="N38" s="19"/>
    </row>
    <row r="57" spans="11:11">
      <c r="K57">
        <f>0.15*9.1</f>
        <v>1.365</v>
      </c>
    </row>
  </sheetData>
  <mergeCells count="10">
    <mergeCell ref="B2:K2"/>
    <mergeCell ref="B3:K3"/>
    <mergeCell ref="A6:A7"/>
    <mergeCell ref="B6:B7"/>
    <mergeCell ref="C6:C7"/>
    <mergeCell ref="D6:E6"/>
    <mergeCell ref="F6:G6"/>
    <mergeCell ref="H6:H7"/>
    <mergeCell ref="I6:J6"/>
    <mergeCell ref="K6:K7"/>
  </mergeCells>
  <pageMargins left="0.511811024" right="0.511811024" top="0.78740157499999996" bottom="0.78740157499999996" header="0.31496062000000002" footer="0.31496062000000002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</dc:creator>
  <cp:lastModifiedBy>Renato</cp:lastModifiedBy>
  <cp:lastPrinted>2011-11-11T16:29:44Z</cp:lastPrinted>
  <dcterms:created xsi:type="dcterms:W3CDTF">2011-09-30T12:21:24Z</dcterms:created>
  <dcterms:modified xsi:type="dcterms:W3CDTF">2011-12-06T18:15:35Z</dcterms:modified>
</cp:coreProperties>
</file>